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8565" windowHeight="6045" activeTab="1"/>
  </bookViews>
  <sheets>
    <sheet name="ΔΗΜΟΣ-ΠΡΟΫΠΟΛΟΓΙΣΜΟΣ ΕΣΟΔΩΝ" sheetId="1" r:id="rId1"/>
    <sheet name="ΔΗΜΟΣ- ΠΡΟΫΠΟΛΟΓΙΣΜΟΣ ΕΞΟΔΩΝ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<sst xmlns="http://schemas.openxmlformats.org/spreadsheetml/2006/main" count="80" uniqueCount="68">
  <si>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</si>
  <si>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</si>
  <si>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</si>
  <si>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</si>
  <si>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</si>
  <si>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</si>
  <si>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</si>
  <si>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</si>
  <si>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</si>
  <si>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</si>
  <si>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</si>
  <si>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</si>
  <si>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</si>
  <si>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</si>
  <si>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</si>
  <si>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</si>
  <si>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</si>
  <si>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</si>
  <si>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</si>
  <si>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</si>
  <si>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</si>
  <si>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</si>
  <si>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</si>
  <si>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</si>
  <si>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</si>
  <si>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</si>
  <si>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</si>
  <si>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</si>
  <si>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</si>
  <si>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</si>
  <si>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</si>
  <si>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</si>
  <si>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</si>
  <si>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</si>
  <si>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</si>
  <si>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</si>
  <si>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</si>
  <si>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</si>
  <si>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</si>
  <si>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1/2</t>
  </si>
  <si>
    <t>5/1</t>
  </si>
  <si>
    <t>5/3</t>
  </si>
  <si>
    <t>Σύνολα δαπανών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</si>
  <si>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</si>
  <si>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</si>
  <si>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</si>
  <si>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</si>
  <si>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</si>
  <si>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</si>
  <si>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</si>
  <si>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</si>
  <si>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</si>
  <si>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</si>
  <si>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</si>
  <si>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</si>
  <si>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</si>
  <si>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</si>
  <si>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</si>
  <si>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</si>
  <si>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</si>
  <si>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</si>
  <si>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</si>
  <si>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</si>
  <si>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t xml:space="preserve">ΕΛΛΗΝΙΚΗ ΔΗΜΟΚΡΑΤΙΑ </t>
  </si>
  <si>
    <t>ΑΠΟΤΕΛΕΣΜΑΤΑ ΕΚΤΕΛΕΣΗΣ ΠΡΟΫΠΟΛΟΓΙΣΜΟΥ ΕΣΟΔΩΝ 2016</t>
  </si>
  <si>
    <t>ΝΟΜΟΣ ΑΤΤΙΚΗΣ</t>
  </si>
  <si>
    <t>ΔΗΜΟΣ ΠΕΙΡΑΙΑ</t>
  </si>
  <si>
    <t>ΑΠΟΤΕΛΕΣΜΑΤΑ ΕΚΤΕΛΕΣΗΣ ΠΡΟΫΠΟΛΟΓΙΣΜΟΥ ΔΑΠΑΝΩΝ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</si>
</sst>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1" borderId="10" xfId="0" applyFont="1" applyFill="1" applyBorder="1" applyAlignment="1" applyProtection="1">
      <alignment horizontal="center"/>
      <protection locked="0"/>
    </xf>
    <xf numFmtId="0" fontId="0" fillId="21" borderId="10" xfId="0" applyFill="1" applyBorder="1" applyAlignment="1" applyProtection="1">
      <alignment horizontal="center"/>
      <protection locked="0"/>
    </xf>
    <xf numFmtId="0" fontId="0" fillId="21" borderId="10" xfId="0" applyFill="1" applyBorder="1" applyAlignment="1" applyProtection="1">
      <alignment/>
      <protection locked="0"/>
    </xf>
    <xf numFmtId="49" fontId="0" fillId="21" borderId="10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21" borderId="10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/>
    </xf>
    <xf numFmtId="0" fontId="1" fillId="21" borderId="10" xfId="0" applyFont="1" applyFill="1" applyBorder="1" applyAlignment="1" applyProtection="1">
      <alignment/>
      <protection/>
    </xf>
    <xf numFmtId="0" fontId="0" fillId="21" borderId="10" xfId="0" applyFill="1" applyBorder="1" applyAlignment="1" applyProtection="1">
      <alignment/>
      <protection/>
    </xf>
    <xf numFmtId="0" fontId="22" fillId="21" borderId="10" xfId="0" applyFont="1" applyFill="1" applyBorder="1" applyAlignment="1" applyProtection="1">
      <alignment horizontal="center"/>
      <protection locked="0"/>
    </xf>
    <xf numFmtId="0" fontId="23" fillId="21" borderId="10" xfId="0" applyFont="1" applyFill="1" applyBorder="1" applyAlignment="1" applyProtection="1">
      <alignment horizontal="center"/>
      <protection locked="0"/>
    </xf>
    <xf numFmtId="0" fontId="3" fillId="21" borderId="10" xfId="0" applyFont="1" applyFill="1" applyBorder="1" applyAlignment="1" applyProtection="1">
      <alignment horizontal="center"/>
      <protection locked="0"/>
    </xf>
    <xf numFmtId="49" fontId="3" fillId="21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0" fontId="22" fillId="21" borderId="10" xfId="0" applyFont="1" applyFill="1" applyBorder="1" applyAlignment="1" applyProtection="1">
      <alignment/>
      <protection/>
    </xf>
    <xf numFmtId="0" fontId="3" fillId="21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1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21" borderId="10" xfId="0" applyFont="1" applyFill="1" applyBorder="1" applyAlignment="1" applyProtection="1">
      <alignment horizontal="center"/>
      <protection locked="0"/>
    </xf>
    <xf numFmtId="0" fontId="0" fillId="21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:C4"/>
    </sheetView>
  </sheetViews>
  <sheetFormatPr defaultColWidth="9.140625" defaultRowHeight="12.75"/>
  <cols>
    <col min="1" max="1" width="5.57421875" style="1" customWidth="1"/>
    <col min="2" max="2" width="52.00390625" style="1" bestFit="1" customWidth="1"/>
    <col min="3" max="3" width="12.28125" style="1" bestFit="1" customWidth="1"/>
    <col min="4" max="4" width="12.57421875" style="1" bestFit="1" customWidth="1"/>
    <col min="5" max="5" width="9.140625" style="1" customWidth="1"/>
    <col min="6" max="6" width="13.8515625" style="1" bestFit="1" customWidth="1"/>
    <col min="7" max="16384" width="9.140625" style="1" customWidth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2.75">
      <c r="A2" s="30" t="s">
        <v>63</v>
      </c>
      <c r="B2" s="30"/>
      <c r="C2" s="29"/>
      <c r="D2" s="2"/>
      <c r="E2" s="2"/>
      <c r="F2" s="2"/>
      <c r="G2" s="2"/>
      <c r="H2" s="2"/>
    </row>
    <row r="3" spans="1:8" ht="12.75">
      <c r="A3" s="30" t="s">
        <v>65</v>
      </c>
      <c r="B3" s="30"/>
      <c r="C3" s="29"/>
      <c r="D3" s="2"/>
      <c r="E3" s="2"/>
      <c r="F3" s="2"/>
      <c r="G3" s="2"/>
      <c r="H3" s="2"/>
    </row>
    <row r="4" spans="1:7" ht="12.75">
      <c r="A4" s="30" t="s">
        <v>66</v>
      </c>
      <c r="B4" s="37"/>
      <c r="C4" s="37"/>
      <c r="F4" s="30"/>
      <c r="G4" s="30"/>
    </row>
    <row r="5" spans="1:8" ht="12.75">
      <c r="A5" s="32"/>
      <c r="B5" s="32"/>
      <c r="C5" s="32"/>
      <c r="D5" s="32"/>
      <c r="E5" s="32"/>
      <c r="F5" s="32"/>
      <c r="G5" s="32"/>
      <c r="H5" s="32"/>
    </row>
    <row r="6" spans="1:8" ht="12.75">
      <c r="A6" s="32" t="s">
        <v>64</v>
      </c>
      <c r="B6" s="32"/>
      <c r="C6" s="32"/>
      <c r="D6" s="32"/>
      <c r="E6" s="32"/>
      <c r="F6" s="32"/>
      <c r="G6" s="32"/>
      <c r="H6" s="32"/>
    </row>
    <row r="7" spans="5:8" ht="12.75">
      <c r="E7" s="33"/>
      <c r="F7" s="34"/>
      <c r="G7" s="34"/>
      <c r="H7" s="34"/>
    </row>
    <row r="8" spans="1:8" ht="12.75">
      <c r="A8" s="31" t="s">
        <v>0</v>
      </c>
      <c r="B8" s="31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5" t="s">
        <v>4</v>
      </c>
      <c r="H8" s="36"/>
    </row>
    <row r="9" spans="1:8" ht="12.75">
      <c r="A9" s="31"/>
      <c r="B9" s="31"/>
      <c r="C9" s="4">
        <v>1</v>
      </c>
      <c r="D9" s="5">
        <v>2</v>
      </c>
      <c r="E9" s="6" t="s">
        <v>6</v>
      </c>
      <c r="F9" s="4">
        <v>3</v>
      </c>
      <c r="G9" s="6" t="s">
        <v>7</v>
      </c>
      <c r="H9" s="6" t="s">
        <v>8</v>
      </c>
    </row>
    <row r="10" spans="1:8" s="8" customFormat="1" ht="12.75">
      <c r="A10" s="7">
        <v>0</v>
      </c>
      <c r="B10" s="7" t="s">
        <v>9</v>
      </c>
      <c r="C10" s="12">
        <f>C11+C12+C13+C14+C15+C16+C17</f>
        <v>83739441.65</v>
      </c>
      <c r="D10" s="12">
        <f>D11+D12+D13+D14+D15+D16+D17</f>
        <v>81741278.4</v>
      </c>
      <c r="E10" s="12">
        <f aca="true" t="shared" si="0" ref="E10:E33">D10/C10</f>
        <v>0.97613832609069</v>
      </c>
      <c r="F10" s="12">
        <f>F11+F12+F13+F14+F15+F16+F17</f>
        <v>80274291.10000001</v>
      </c>
      <c r="G10" s="12">
        <f aca="true" t="shared" si="1" ref="G10:G33">F10/C10</f>
        <v>0.9586198512705274</v>
      </c>
      <c r="H10" s="12">
        <f aca="true" t="shared" si="2" ref="H10:H33">F10/D10</f>
        <v>0.9820532865558903</v>
      </c>
    </row>
    <row r="11" spans="1:8" ht="12.75">
      <c r="A11" s="9">
        <v>1</v>
      </c>
      <c r="B11" s="9" t="s">
        <v>10</v>
      </c>
      <c r="C11" s="9">
        <v>1260961</v>
      </c>
      <c r="D11" s="10">
        <v>2580610.24</v>
      </c>
      <c r="E11" s="12">
        <f t="shared" si="0"/>
        <v>2.046542470385682</v>
      </c>
      <c r="F11" s="10">
        <v>1317189.88</v>
      </c>
      <c r="G11" s="12">
        <f t="shared" si="1"/>
        <v>1.0445920849257033</v>
      </c>
      <c r="H11" s="12">
        <f t="shared" si="2"/>
        <v>0.5104179854761793</v>
      </c>
    </row>
    <row r="12" spans="1:8" ht="12.75">
      <c r="A12" s="9">
        <v>2</v>
      </c>
      <c r="B12" s="9" t="s">
        <v>11</v>
      </c>
      <c r="C12" s="9">
        <v>200001</v>
      </c>
      <c r="D12" s="10">
        <v>328691.9</v>
      </c>
      <c r="E12" s="12">
        <f t="shared" si="0"/>
        <v>1.6434512827435863</v>
      </c>
      <c r="F12" s="10">
        <v>328691.9</v>
      </c>
      <c r="G12" s="12">
        <f t="shared" si="1"/>
        <v>1.6434512827435863</v>
      </c>
      <c r="H12" s="12">
        <f t="shared" si="2"/>
        <v>1</v>
      </c>
    </row>
    <row r="13" spans="1:8" ht="12.75">
      <c r="A13" s="9">
        <v>3</v>
      </c>
      <c r="B13" s="9" t="s">
        <v>12</v>
      </c>
      <c r="C13" s="9">
        <v>25116898</v>
      </c>
      <c r="D13" s="10">
        <v>25373940.72</v>
      </c>
      <c r="E13" s="12">
        <f t="shared" si="0"/>
        <v>1.0102338561075495</v>
      </c>
      <c r="F13" s="10">
        <v>25360060.8</v>
      </c>
      <c r="G13" s="12">
        <f t="shared" si="1"/>
        <v>1.009681243280918</v>
      </c>
      <c r="H13" s="12">
        <f t="shared" si="2"/>
        <v>0.9994529852436733</v>
      </c>
    </row>
    <row r="14" spans="1:8" ht="12.75">
      <c r="A14" s="9">
        <v>4</v>
      </c>
      <c r="B14" s="9" t="s">
        <v>13</v>
      </c>
      <c r="C14" s="9">
        <v>3982802</v>
      </c>
      <c r="D14" s="10">
        <v>4278942.98</v>
      </c>
      <c r="E14" s="12">
        <f t="shared" si="0"/>
        <v>1.0743549340389003</v>
      </c>
      <c r="F14" s="10">
        <v>4089961.14</v>
      </c>
      <c r="G14" s="12">
        <f t="shared" si="1"/>
        <v>1.0269054650469696</v>
      </c>
      <c r="H14" s="12">
        <f t="shared" si="2"/>
        <v>0.9558344570415378</v>
      </c>
    </row>
    <row r="15" spans="1:8" ht="12.75">
      <c r="A15" s="9">
        <v>5</v>
      </c>
      <c r="B15" s="9" t="s">
        <v>14</v>
      </c>
      <c r="C15" s="9">
        <v>1827004</v>
      </c>
      <c r="D15" s="10">
        <v>1968934.28</v>
      </c>
      <c r="E15" s="12">
        <f t="shared" si="0"/>
        <v>1.0776847122392725</v>
      </c>
      <c r="F15" s="10">
        <v>1968229.1</v>
      </c>
      <c r="G15" s="12">
        <f t="shared" si="1"/>
        <v>1.0772987360728274</v>
      </c>
      <c r="H15" s="12">
        <f t="shared" si="2"/>
        <v>0.9996418468573771</v>
      </c>
    </row>
    <row r="16" spans="1:8" ht="12.75">
      <c r="A16" s="9">
        <v>6</v>
      </c>
      <c r="B16" s="9" t="s">
        <v>15</v>
      </c>
      <c r="C16" s="9">
        <v>51276374.65</v>
      </c>
      <c r="D16" s="10">
        <v>47130141.28</v>
      </c>
      <c r="E16" s="12">
        <f t="shared" si="0"/>
        <v>0.9191394984863659</v>
      </c>
      <c r="F16" s="10">
        <v>47130141.28</v>
      </c>
      <c r="G16" s="12">
        <f t="shared" si="1"/>
        <v>0.9191394984863659</v>
      </c>
      <c r="H16" s="12">
        <f t="shared" si="2"/>
        <v>1</v>
      </c>
    </row>
    <row r="17" spans="1:8" ht="12.75">
      <c r="A17" s="9">
        <v>7</v>
      </c>
      <c r="B17" s="9" t="s">
        <v>16</v>
      </c>
      <c r="C17" s="9">
        <v>75401</v>
      </c>
      <c r="D17" s="10">
        <v>80017</v>
      </c>
      <c r="E17" s="12">
        <f t="shared" si="0"/>
        <v>1.0612193472235116</v>
      </c>
      <c r="F17" s="10">
        <v>80017</v>
      </c>
      <c r="G17" s="12">
        <f t="shared" si="1"/>
        <v>1.0612193472235116</v>
      </c>
      <c r="H17" s="12">
        <f t="shared" si="2"/>
        <v>1</v>
      </c>
    </row>
    <row r="18" spans="1:8" s="8" customFormat="1" ht="12.75">
      <c r="A18" s="7">
        <v>1</v>
      </c>
      <c r="B18" s="7" t="s">
        <v>17</v>
      </c>
      <c r="C18" s="12">
        <f>C19+C20+C21+C22+C23+C24</f>
        <v>21514517.419999998</v>
      </c>
      <c r="D18" s="12">
        <f>D19+D20+D21+D22+D23+D24</f>
        <v>26617016.55</v>
      </c>
      <c r="E18" s="12">
        <f t="shared" si="0"/>
        <v>1.2371654000129557</v>
      </c>
      <c r="F18" s="12">
        <f>F19+F20+F21+F22+F23+F24</f>
        <v>6950792.649999999</v>
      </c>
      <c r="G18" s="12">
        <f t="shared" si="1"/>
        <v>0.3230745321546701</v>
      </c>
      <c r="H18" s="12">
        <f t="shared" si="2"/>
        <v>0.2611409373001273</v>
      </c>
    </row>
    <row r="19" spans="1:8" ht="12.75">
      <c r="A19" s="9">
        <v>11</v>
      </c>
      <c r="B19" s="9" t="s">
        <v>18</v>
      </c>
      <c r="C19" s="9">
        <v>4</v>
      </c>
      <c r="D19" s="10">
        <v>3210.48</v>
      </c>
      <c r="E19" s="12">
        <f t="shared" si="0"/>
        <v>802.62</v>
      </c>
      <c r="F19" s="10">
        <v>3210.48</v>
      </c>
      <c r="G19" s="12">
        <f t="shared" si="1"/>
        <v>802.62</v>
      </c>
      <c r="H19" s="12">
        <f t="shared" si="2"/>
        <v>1</v>
      </c>
    </row>
    <row r="20" spans="1:8" ht="12.75">
      <c r="A20" s="9">
        <v>12</v>
      </c>
      <c r="B20" s="9" t="s">
        <v>19</v>
      </c>
      <c r="C20" s="9">
        <v>847469.7</v>
      </c>
      <c r="D20" s="10">
        <v>409327.2</v>
      </c>
      <c r="E20" s="12">
        <f t="shared" si="0"/>
        <v>0.4829992151931804</v>
      </c>
      <c r="F20" s="10">
        <v>409327.2</v>
      </c>
      <c r="G20" s="12">
        <f t="shared" si="1"/>
        <v>0.4829992151931804</v>
      </c>
      <c r="H20" s="12">
        <f t="shared" si="2"/>
        <v>1</v>
      </c>
    </row>
    <row r="21" spans="1:8" ht="12.75">
      <c r="A21" s="9">
        <v>13</v>
      </c>
      <c r="B21" s="9" t="s">
        <v>20</v>
      </c>
      <c r="C21" s="9">
        <v>19444522.72</v>
      </c>
      <c r="D21" s="10">
        <v>4664883.3</v>
      </c>
      <c r="E21" s="12">
        <f t="shared" si="0"/>
        <v>0.23990731822909975</v>
      </c>
      <c r="F21" s="10">
        <v>4664883.3</v>
      </c>
      <c r="G21" s="12">
        <f t="shared" si="1"/>
        <v>0.23990731822909975</v>
      </c>
      <c r="H21" s="12">
        <f t="shared" si="2"/>
        <v>1</v>
      </c>
    </row>
    <row r="22" spans="1:8" ht="12.75">
      <c r="A22" s="9">
        <v>14</v>
      </c>
      <c r="B22" s="9" t="s">
        <v>21</v>
      </c>
      <c r="C22" s="9">
        <v>50002</v>
      </c>
      <c r="D22" s="10">
        <v>52287.43</v>
      </c>
      <c r="E22" s="12">
        <f t="shared" si="0"/>
        <v>1.0457067717291308</v>
      </c>
      <c r="F22" s="10">
        <v>52287.43</v>
      </c>
      <c r="G22" s="12">
        <f t="shared" si="1"/>
        <v>1.0457067717291308</v>
      </c>
      <c r="H22" s="12">
        <f t="shared" si="2"/>
        <v>1</v>
      </c>
    </row>
    <row r="23" spans="1:8" ht="12.75">
      <c r="A23" s="9">
        <v>15</v>
      </c>
      <c r="B23" s="9" t="s">
        <v>22</v>
      </c>
      <c r="C23" s="9">
        <v>1157512</v>
      </c>
      <c r="D23" s="10">
        <v>21388301.41</v>
      </c>
      <c r="E23" s="12">
        <f t="shared" si="0"/>
        <v>18.477822614365984</v>
      </c>
      <c r="F23" s="10">
        <v>1725666.55</v>
      </c>
      <c r="G23" s="12">
        <f t="shared" si="1"/>
        <v>1.49084117486471</v>
      </c>
      <c r="H23" s="12">
        <f t="shared" si="2"/>
        <v>0.08068273010184776</v>
      </c>
    </row>
    <row r="24" spans="1:8" ht="12.75">
      <c r="A24" s="9">
        <v>16</v>
      </c>
      <c r="B24" s="9" t="s">
        <v>23</v>
      </c>
      <c r="C24" s="9">
        <v>15007</v>
      </c>
      <c r="D24" s="10">
        <v>99006.73</v>
      </c>
      <c r="E24" s="12">
        <f t="shared" si="0"/>
        <v>6.597369894049443</v>
      </c>
      <c r="F24" s="10">
        <v>95417.69</v>
      </c>
      <c r="G24" s="12">
        <f t="shared" si="1"/>
        <v>6.358212167655094</v>
      </c>
      <c r="H24" s="12">
        <f t="shared" si="2"/>
        <v>0.9637495350063577</v>
      </c>
    </row>
    <row r="25" spans="1:8" s="8" customFormat="1" ht="12.75">
      <c r="A25" s="7">
        <v>2</v>
      </c>
      <c r="B25" s="7" t="s">
        <v>24</v>
      </c>
      <c r="C25" s="12">
        <f>C26+C27</f>
        <v>5903200.21</v>
      </c>
      <c r="D25" s="12">
        <f>D26+D27</f>
        <v>7987008.609999999</v>
      </c>
      <c r="E25" s="12">
        <f t="shared" si="0"/>
        <v>1.352996396170002</v>
      </c>
      <c r="F25" s="12">
        <f>F26+F27</f>
        <v>6748176.23</v>
      </c>
      <c r="G25" s="12">
        <f t="shared" si="1"/>
        <v>1.1431386349676256</v>
      </c>
      <c r="H25" s="12">
        <f t="shared" si="2"/>
        <v>0.8448940723002427</v>
      </c>
    </row>
    <row r="26" spans="1:8" ht="12.75">
      <c r="A26" s="9">
        <v>21</v>
      </c>
      <c r="B26" s="9" t="s">
        <v>9</v>
      </c>
      <c r="C26" s="9">
        <v>5666200.21</v>
      </c>
      <c r="D26" s="9">
        <v>7315418.55</v>
      </c>
      <c r="E26" s="12">
        <f t="shared" si="0"/>
        <v>1.291062489653891</v>
      </c>
      <c r="F26" s="9">
        <v>6600306.95</v>
      </c>
      <c r="G26" s="12">
        <f t="shared" si="1"/>
        <v>1.164855936144198</v>
      </c>
      <c r="H26" s="12">
        <f t="shared" si="2"/>
        <v>0.9022459760692709</v>
      </c>
    </row>
    <row r="27" spans="1:8" ht="12.75">
      <c r="A27" s="9">
        <v>22</v>
      </c>
      <c r="B27" s="9" t="s">
        <v>25</v>
      </c>
      <c r="C27" s="9">
        <v>237000</v>
      </c>
      <c r="D27" s="9">
        <v>671590.06</v>
      </c>
      <c r="E27" s="12">
        <f t="shared" si="0"/>
        <v>2.8337133333333338</v>
      </c>
      <c r="F27" s="9">
        <v>147869.28</v>
      </c>
      <c r="G27" s="12">
        <f t="shared" si="1"/>
        <v>0.6239210126582279</v>
      </c>
      <c r="H27" s="12">
        <f t="shared" si="2"/>
        <v>0.22017788649224496</v>
      </c>
    </row>
    <row r="28" spans="1:8" s="8" customFormat="1" ht="12.75">
      <c r="A28" s="7">
        <v>3</v>
      </c>
      <c r="B28" s="7" t="s">
        <v>26</v>
      </c>
      <c r="C28" s="12">
        <f>C29+C30</f>
        <v>79381512</v>
      </c>
      <c r="D28" s="12">
        <f>D29+D30</f>
        <v>92230752</v>
      </c>
      <c r="E28" s="12">
        <f t="shared" si="0"/>
        <v>1.161866909262197</v>
      </c>
      <c r="F28" s="12">
        <f>F29+F30</f>
        <v>8969736.99</v>
      </c>
      <c r="G28" s="12">
        <f t="shared" si="1"/>
        <v>0.11299529026355659</v>
      </c>
      <c r="H28" s="12">
        <f t="shared" si="2"/>
        <v>0.09725321322328588</v>
      </c>
    </row>
    <row r="29" spans="1:8" ht="12.75">
      <c r="A29" s="9">
        <v>31</v>
      </c>
      <c r="B29" s="9" t="s">
        <v>27</v>
      </c>
      <c r="C29" s="9">
        <v>0</v>
      </c>
      <c r="D29" s="9">
        <v>0</v>
      </c>
      <c r="E29" s="12" t="e">
        <f t="shared" si="0"/>
        <v>#DIV/0!</v>
      </c>
      <c r="F29" s="9">
        <v>0</v>
      </c>
      <c r="G29" s="12" t="e">
        <f t="shared" si="1"/>
        <v>#DIV/0!</v>
      </c>
      <c r="H29" s="12" t="e">
        <f t="shared" si="2"/>
        <v>#DIV/0!</v>
      </c>
    </row>
    <row r="30" spans="1:8" ht="12.75">
      <c r="A30" s="9">
        <v>32</v>
      </c>
      <c r="B30" s="9" t="s">
        <v>28</v>
      </c>
      <c r="C30" s="9">
        <v>79381512</v>
      </c>
      <c r="D30" s="9">
        <v>92230752</v>
      </c>
      <c r="E30" s="12">
        <f t="shared" si="0"/>
        <v>1.161866909262197</v>
      </c>
      <c r="F30" s="9">
        <v>8969736.99</v>
      </c>
      <c r="G30" s="12">
        <f t="shared" si="1"/>
        <v>0.11299529026355659</v>
      </c>
      <c r="H30" s="12">
        <f t="shared" si="2"/>
        <v>0.09725321322328588</v>
      </c>
    </row>
    <row r="31" spans="1:8" s="8" customFormat="1" ht="12.75">
      <c r="A31" s="7">
        <v>4</v>
      </c>
      <c r="B31" s="7" t="s">
        <v>29</v>
      </c>
      <c r="C31" s="12">
        <f>C32+C33</f>
        <v>14340348</v>
      </c>
      <c r="D31" s="12">
        <f>D32+D33</f>
        <v>13199626.74</v>
      </c>
      <c r="E31" s="12">
        <f t="shared" si="0"/>
        <v>0.9204537253907646</v>
      </c>
      <c r="F31" s="12">
        <f>F32+F33</f>
        <v>13099787.9</v>
      </c>
      <c r="G31" s="12">
        <f t="shared" si="1"/>
        <v>0.9134916321417026</v>
      </c>
      <c r="H31" s="12">
        <f t="shared" si="2"/>
        <v>0.9924362376325803</v>
      </c>
    </row>
    <row r="32" spans="1:8" ht="12.75">
      <c r="A32" s="9">
        <v>41</v>
      </c>
      <c r="B32" s="9" t="s">
        <v>30</v>
      </c>
      <c r="C32" s="9">
        <v>14011803</v>
      </c>
      <c r="D32" s="9">
        <v>12717746.14</v>
      </c>
      <c r="E32" s="12">
        <f t="shared" si="0"/>
        <v>0.9076452288117383</v>
      </c>
      <c r="F32" s="9">
        <v>12681452.22</v>
      </c>
      <c r="G32" s="12">
        <f t="shared" si="1"/>
        <v>0.9050549897111743</v>
      </c>
      <c r="H32" s="12">
        <f t="shared" si="2"/>
        <v>0.9971461987367519</v>
      </c>
    </row>
    <row r="33" spans="1:8" ht="12.75">
      <c r="A33" s="9">
        <v>42</v>
      </c>
      <c r="B33" s="9" t="s">
        <v>31</v>
      </c>
      <c r="C33" s="9">
        <v>328545</v>
      </c>
      <c r="D33" s="9">
        <v>481880.6</v>
      </c>
      <c r="E33" s="12">
        <f t="shared" si="0"/>
        <v>1.466711105023665</v>
      </c>
      <c r="F33" s="9">
        <v>418335.68</v>
      </c>
      <c r="G33" s="12">
        <f t="shared" si="1"/>
        <v>1.2732979652711196</v>
      </c>
      <c r="H33" s="12">
        <f t="shared" si="2"/>
        <v>0.8681314001850251</v>
      </c>
    </row>
    <row r="34" spans="1:8" s="8" customFormat="1" ht="12.75">
      <c r="A34" s="7">
        <v>5</v>
      </c>
      <c r="B34" s="7" t="s">
        <v>32</v>
      </c>
      <c r="C34" s="7">
        <v>23143628.47</v>
      </c>
      <c r="D34" s="12"/>
      <c r="E34" s="12"/>
      <c r="F34" s="12"/>
      <c r="G34" s="12"/>
      <c r="H34" s="12"/>
    </row>
    <row r="35" spans="1:8" ht="12.75">
      <c r="A35" s="5"/>
      <c r="B35" s="11" t="s">
        <v>33</v>
      </c>
      <c r="C35" s="13">
        <f>C10+C18+C25+C28+C31+C34</f>
        <v>228022647.75</v>
      </c>
      <c r="D35" s="13">
        <f>D10+D18+D25+D28+D31</f>
        <v>221775682.3</v>
      </c>
      <c r="E35" s="13"/>
      <c r="F35" s="13">
        <f>F10+F18+F25+F28+F31</f>
        <v>116042784.87000002</v>
      </c>
      <c r="G35" s="14"/>
      <c r="H35" s="14"/>
    </row>
  </sheetData>
  <sheetProtection sheet="1" objects="1" scenarios="1"/>
  <mergeCells count="11">
    <mergeCell ref="A2:B2"/>
    <mergeCell ref="A3:B3"/>
    <mergeCell ref="F4:G4"/>
    <mergeCell ref="A8:A9"/>
    <mergeCell ref="A1:H1"/>
    <mergeCell ref="A5:H5"/>
    <mergeCell ref="E7:H7"/>
    <mergeCell ref="B8:B9"/>
    <mergeCell ref="G8:H8"/>
    <mergeCell ref="A4:C4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4.140625" style="1" customWidth="1"/>
    <col min="2" max="2" width="40.28125" style="1" customWidth="1"/>
    <col min="3" max="3" width="10.7109375" style="1" customWidth="1"/>
    <col min="4" max="4" width="9.8515625" style="1" customWidth="1"/>
    <col min="5" max="5" width="8.140625" style="1" customWidth="1"/>
    <col min="6" max="6" width="10.421875" style="1" customWidth="1"/>
    <col min="7" max="7" width="9.00390625" style="1" customWidth="1"/>
    <col min="8" max="8" width="10.00390625" style="1" customWidth="1"/>
    <col min="9" max="9" width="10.421875" style="1" customWidth="1"/>
    <col min="10" max="11" width="8.7109375" style="1" customWidth="1"/>
    <col min="12" max="16384" width="9.140625" style="1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0" t="s">
        <v>63</v>
      </c>
      <c r="B2" s="30"/>
      <c r="C2" s="29"/>
      <c r="D2" s="2"/>
      <c r="E2" s="2"/>
      <c r="F2" s="2"/>
      <c r="G2" s="2"/>
      <c r="H2" s="2"/>
      <c r="I2" s="2"/>
      <c r="J2" s="2"/>
      <c r="K2" s="2"/>
    </row>
    <row r="3" spans="1:11" ht="12.75">
      <c r="A3" s="30" t="s">
        <v>65</v>
      </c>
      <c r="B3" s="30"/>
      <c r="C3" s="29"/>
      <c r="D3" s="2"/>
      <c r="E3" s="2"/>
      <c r="F3" s="2"/>
      <c r="G3" s="2"/>
      <c r="H3" s="2"/>
      <c r="I3" s="2"/>
      <c r="J3" s="2"/>
      <c r="K3" s="2"/>
    </row>
    <row r="4" spans="1:3" ht="12.75">
      <c r="A4" s="30" t="s">
        <v>66</v>
      </c>
      <c r="B4" s="37"/>
      <c r="C4" s="37"/>
    </row>
    <row r="5" spans="1:11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2" t="s">
        <v>67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9:11" ht="12.75">
      <c r="I7" s="33"/>
      <c r="J7" s="34"/>
      <c r="K7" s="34"/>
    </row>
    <row r="8" spans="1:11" ht="12.75">
      <c r="A8" s="31" t="s">
        <v>0</v>
      </c>
      <c r="B8" s="31" t="s">
        <v>34</v>
      </c>
      <c r="C8" s="15" t="s">
        <v>2</v>
      </c>
      <c r="D8" s="15" t="s">
        <v>35</v>
      </c>
      <c r="E8" s="15" t="s">
        <v>4</v>
      </c>
      <c r="F8" s="16" t="s">
        <v>36</v>
      </c>
      <c r="G8" s="15" t="s">
        <v>4</v>
      </c>
      <c r="H8" s="15" t="s">
        <v>37</v>
      </c>
      <c r="I8" s="15" t="s">
        <v>38</v>
      </c>
      <c r="J8" s="15" t="s">
        <v>4</v>
      </c>
      <c r="K8" s="15" t="s">
        <v>4</v>
      </c>
    </row>
    <row r="9" spans="1:11" ht="12.75">
      <c r="A9" s="31"/>
      <c r="B9" s="31"/>
      <c r="C9" s="17">
        <v>1</v>
      </c>
      <c r="D9" s="17">
        <v>2</v>
      </c>
      <c r="E9" s="18" t="s">
        <v>39</v>
      </c>
      <c r="F9" s="17">
        <v>3</v>
      </c>
      <c r="G9" s="18" t="s">
        <v>7</v>
      </c>
      <c r="H9" s="17">
        <v>4</v>
      </c>
      <c r="I9" s="18">
        <v>5</v>
      </c>
      <c r="J9" s="18" t="s">
        <v>40</v>
      </c>
      <c r="K9" s="18" t="s">
        <v>41</v>
      </c>
    </row>
    <row r="10" spans="1:11" s="8" customFormat="1" ht="12.75">
      <c r="A10" s="19">
        <v>6</v>
      </c>
      <c r="B10" s="20" t="s">
        <v>43</v>
      </c>
      <c r="C10" s="25">
        <f>C11+C12+C13+C14+C15+C16+C17+C18+C19</f>
        <v>102002903.83</v>
      </c>
      <c r="D10" s="25">
        <f>D11+D12+D13+D14+D15+D16+D17+D18+D19</f>
        <v>85441936.09999998</v>
      </c>
      <c r="E10" s="25">
        <f aca="true" t="shared" si="0" ref="E10:E28">C10/D10</f>
        <v>1.1938271589564322</v>
      </c>
      <c r="F10" s="25">
        <f>F11+F12+F13+F14+F15+F16+F17+F18+F19</f>
        <v>86606799.87999998</v>
      </c>
      <c r="G10" s="25">
        <f aca="true" t="shared" si="1" ref="G10:G28">F10/C10</f>
        <v>0.8490621014509601</v>
      </c>
      <c r="H10" s="25">
        <f>H11+H12+H13+H14+H15+H16+H17+H18+H19</f>
        <v>85441936.09999998</v>
      </c>
      <c r="I10" s="25">
        <f>I11+I12+I13+I14+I15+I16+I17+I18+I19</f>
        <v>85441936.09999998</v>
      </c>
      <c r="J10" s="25">
        <f aca="true" t="shared" si="2" ref="J10:J28">I10/C10</f>
        <v>0.837642193426171</v>
      </c>
      <c r="K10" s="25">
        <f aca="true" t="shared" si="3" ref="K10:K28">I10/F10</f>
        <v>0.9865499731936291</v>
      </c>
    </row>
    <row r="11" spans="1:11" ht="12.75">
      <c r="A11" s="21">
        <v>60</v>
      </c>
      <c r="B11" s="22" t="s">
        <v>44</v>
      </c>
      <c r="C11" s="22">
        <v>35183150</v>
      </c>
      <c r="D11" s="22">
        <v>30435713.71</v>
      </c>
      <c r="E11" s="25">
        <f t="shared" si="0"/>
        <v>1.1559824203642768</v>
      </c>
      <c r="F11" s="22">
        <v>31001223.61</v>
      </c>
      <c r="G11" s="25">
        <f t="shared" si="1"/>
        <v>0.8811383747617823</v>
      </c>
      <c r="H11" s="23">
        <v>30435713.71</v>
      </c>
      <c r="I11" s="23">
        <v>30435713.71</v>
      </c>
      <c r="J11" s="25">
        <f t="shared" si="2"/>
        <v>0.8650650584157473</v>
      </c>
      <c r="K11" s="25">
        <f t="shared" si="3"/>
        <v>0.9817584651782072</v>
      </c>
    </row>
    <row r="12" spans="1:11" ht="12.75">
      <c r="A12" s="21">
        <v>61</v>
      </c>
      <c r="B12" s="22" t="s">
        <v>45</v>
      </c>
      <c r="C12" s="22">
        <v>2025005.05</v>
      </c>
      <c r="D12" s="22">
        <v>1273675.5</v>
      </c>
      <c r="E12" s="25">
        <f t="shared" si="0"/>
        <v>1.5898908709478985</v>
      </c>
      <c r="F12" s="22">
        <v>1338444.13</v>
      </c>
      <c r="G12" s="25">
        <f t="shared" si="1"/>
        <v>0.6609584158814813</v>
      </c>
      <c r="H12" s="22">
        <v>1273675.5</v>
      </c>
      <c r="I12" s="22">
        <v>1273675.5</v>
      </c>
      <c r="J12" s="25">
        <f t="shared" si="2"/>
        <v>0.6289739870031436</v>
      </c>
      <c r="K12" s="25">
        <f t="shared" si="3"/>
        <v>0.9516090148641468</v>
      </c>
    </row>
    <row r="13" spans="1:11" ht="12.75">
      <c r="A13" s="21">
        <v>62</v>
      </c>
      <c r="B13" s="22" t="s">
        <v>46</v>
      </c>
      <c r="C13" s="22">
        <v>8270331.44</v>
      </c>
      <c r="D13" s="22">
        <v>6051506.15</v>
      </c>
      <c r="E13" s="25">
        <f t="shared" si="0"/>
        <v>1.3666567024805882</v>
      </c>
      <c r="F13" s="22">
        <v>6210731.51</v>
      </c>
      <c r="G13" s="25">
        <f t="shared" si="1"/>
        <v>0.7509652491025196</v>
      </c>
      <c r="H13" s="23">
        <v>6051506.15</v>
      </c>
      <c r="I13" s="23">
        <v>6051506.15</v>
      </c>
      <c r="J13" s="25">
        <f t="shared" si="2"/>
        <v>0.7317126518934288</v>
      </c>
      <c r="K13" s="25">
        <f t="shared" si="3"/>
        <v>0.9743628653494958</v>
      </c>
    </row>
    <row r="14" spans="1:11" ht="12.75">
      <c r="A14" s="21">
        <v>63</v>
      </c>
      <c r="B14" s="22" t="s">
        <v>47</v>
      </c>
      <c r="C14" s="22">
        <v>1432245</v>
      </c>
      <c r="D14" s="22">
        <v>1417380.94</v>
      </c>
      <c r="E14" s="25">
        <f t="shared" si="0"/>
        <v>1.0104869901806357</v>
      </c>
      <c r="F14" s="22">
        <v>1417438.94</v>
      </c>
      <c r="G14" s="25">
        <f t="shared" si="1"/>
        <v>0.9896623412893744</v>
      </c>
      <c r="H14" s="22">
        <v>1417380.94</v>
      </c>
      <c r="I14" s="22">
        <v>1417380.94</v>
      </c>
      <c r="J14" s="25">
        <f t="shared" si="2"/>
        <v>0.9896218454244908</v>
      </c>
      <c r="K14" s="25">
        <f t="shared" si="3"/>
        <v>0.9999590811298016</v>
      </c>
    </row>
    <row r="15" spans="1:11" ht="12.75">
      <c r="A15" s="21">
        <v>64</v>
      </c>
      <c r="B15" s="22" t="s">
        <v>48</v>
      </c>
      <c r="C15" s="22">
        <v>1486640.27</v>
      </c>
      <c r="D15" s="22">
        <v>579479.65</v>
      </c>
      <c r="E15" s="25">
        <f t="shared" si="0"/>
        <v>2.565474508034924</v>
      </c>
      <c r="F15" s="22">
        <v>726192.96</v>
      </c>
      <c r="G15" s="25">
        <f t="shared" si="1"/>
        <v>0.4884792741420895</v>
      </c>
      <c r="H15" s="23">
        <v>579479.65</v>
      </c>
      <c r="I15" s="23">
        <v>579479.65</v>
      </c>
      <c r="J15" s="25">
        <f t="shared" si="2"/>
        <v>0.3897914389201902</v>
      </c>
      <c r="K15" s="25">
        <f t="shared" si="3"/>
        <v>0.7979692477327239</v>
      </c>
    </row>
    <row r="16" spans="1:11" ht="12.75">
      <c r="A16" s="21">
        <v>65</v>
      </c>
      <c r="B16" s="22" t="s">
        <v>49</v>
      </c>
      <c r="C16" s="22">
        <v>10444502</v>
      </c>
      <c r="D16" s="22">
        <v>10444499.7</v>
      </c>
      <c r="E16" s="25">
        <f t="shared" si="0"/>
        <v>1.000000220211601</v>
      </c>
      <c r="F16" s="22">
        <v>10444499.7</v>
      </c>
      <c r="G16" s="25">
        <f t="shared" si="1"/>
        <v>0.9999997797884475</v>
      </c>
      <c r="H16" s="22">
        <v>10444499.7</v>
      </c>
      <c r="I16" s="22">
        <v>10444499.7</v>
      </c>
      <c r="J16" s="25">
        <f t="shared" si="2"/>
        <v>0.9999997797884475</v>
      </c>
      <c r="K16" s="25">
        <f t="shared" si="3"/>
        <v>1</v>
      </c>
    </row>
    <row r="17" spans="1:11" ht="12.75">
      <c r="A17" s="21">
        <v>66</v>
      </c>
      <c r="B17" s="22" t="s">
        <v>50</v>
      </c>
      <c r="C17" s="22">
        <v>4113130.23</v>
      </c>
      <c r="D17" s="22">
        <v>1365456.41</v>
      </c>
      <c r="E17" s="25">
        <f t="shared" si="0"/>
        <v>3.012275016527258</v>
      </c>
      <c r="F17" s="22">
        <v>1593981.35</v>
      </c>
      <c r="G17" s="25">
        <f t="shared" si="1"/>
        <v>0.3875348605239762</v>
      </c>
      <c r="H17" s="23">
        <v>1365456.41</v>
      </c>
      <c r="I17" s="23">
        <v>1365456.41</v>
      </c>
      <c r="J17" s="25">
        <f t="shared" si="2"/>
        <v>0.331975000460902</v>
      </c>
      <c r="K17" s="25">
        <f t="shared" si="3"/>
        <v>0.856632613675185</v>
      </c>
    </row>
    <row r="18" spans="1:11" s="24" customFormat="1" ht="12.75">
      <c r="A18" s="21">
        <v>67</v>
      </c>
      <c r="B18" s="22" t="s">
        <v>51</v>
      </c>
      <c r="C18" s="22">
        <v>39043397.84</v>
      </c>
      <c r="D18" s="22">
        <v>33872449.44</v>
      </c>
      <c r="E18" s="25">
        <f t="shared" si="0"/>
        <v>1.1526594174761282</v>
      </c>
      <c r="F18" s="22">
        <v>33872449.44</v>
      </c>
      <c r="G18" s="25">
        <f t="shared" si="1"/>
        <v>0.8675589552633054</v>
      </c>
      <c r="H18" s="22">
        <v>33872449.44</v>
      </c>
      <c r="I18" s="22">
        <v>33872449.44</v>
      </c>
      <c r="J18" s="25">
        <f t="shared" si="2"/>
        <v>0.8675589552633054</v>
      </c>
      <c r="K18" s="25">
        <f t="shared" si="3"/>
        <v>1</v>
      </c>
    </row>
    <row r="19" spans="1:11" ht="12.75">
      <c r="A19" s="21">
        <v>68</v>
      </c>
      <c r="B19" s="22" t="s">
        <v>52</v>
      </c>
      <c r="C19" s="22">
        <v>4502</v>
      </c>
      <c r="D19" s="22">
        <v>1774.6</v>
      </c>
      <c r="E19" s="25">
        <f t="shared" si="0"/>
        <v>2.5369097261354674</v>
      </c>
      <c r="F19" s="22">
        <v>1838.24</v>
      </c>
      <c r="G19" s="25">
        <f t="shared" si="1"/>
        <v>0.40831630386494894</v>
      </c>
      <c r="H19" s="23">
        <v>1774.6</v>
      </c>
      <c r="I19" s="23">
        <v>1774.6</v>
      </c>
      <c r="J19" s="25">
        <f t="shared" si="2"/>
        <v>0.39418036428254105</v>
      </c>
      <c r="K19" s="25">
        <f t="shared" si="3"/>
        <v>0.9653799286273826</v>
      </c>
    </row>
    <row r="20" spans="1:11" s="8" customFormat="1" ht="12.75">
      <c r="A20" s="19">
        <v>7</v>
      </c>
      <c r="B20" s="20" t="s">
        <v>53</v>
      </c>
      <c r="C20" s="25">
        <f>C21+C22+C23+C24</f>
        <v>22685225.32</v>
      </c>
      <c r="D20" s="25">
        <f>D21+D22+D23+D24</f>
        <v>4178032.74</v>
      </c>
      <c r="E20" s="25">
        <f t="shared" si="0"/>
        <v>5.429642784465112</v>
      </c>
      <c r="F20" s="25">
        <f>F21+F22+F23+F24</f>
        <v>4569132.61</v>
      </c>
      <c r="G20" s="25">
        <f t="shared" si="1"/>
        <v>0.20141446891302026</v>
      </c>
      <c r="H20" s="25">
        <f>H21+H22+H23+H24</f>
        <v>4178032.74</v>
      </c>
      <c r="I20" s="25">
        <f>I21+I22+I23+I24</f>
        <v>4178032.74</v>
      </c>
      <c r="J20" s="25">
        <f t="shared" si="2"/>
        <v>0.1841741786146826</v>
      </c>
      <c r="K20" s="25">
        <f t="shared" si="3"/>
        <v>0.914403913525285</v>
      </c>
    </row>
    <row r="21" spans="1:11" ht="12.75">
      <c r="A21" s="21">
        <v>71</v>
      </c>
      <c r="B21" s="22" t="s">
        <v>54</v>
      </c>
      <c r="C21" s="22">
        <v>5607457</v>
      </c>
      <c r="D21" s="22">
        <v>69632.85</v>
      </c>
      <c r="E21" s="25">
        <f t="shared" si="0"/>
        <v>80.52890266591127</v>
      </c>
      <c r="F21" s="22">
        <v>182990.41</v>
      </c>
      <c r="G21" s="25">
        <f t="shared" si="1"/>
        <v>0.03263340405463653</v>
      </c>
      <c r="H21" s="23">
        <v>69632.85</v>
      </c>
      <c r="I21" s="23">
        <v>69632.85</v>
      </c>
      <c r="J21" s="25">
        <f t="shared" si="2"/>
        <v>0.01241790173335257</v>
      </c>
      <c r="K21" s="25">
        <f t="shared" si="3"/>
        <v>0.380527318344169</v>
      </c>
    </row>
    <row r="22" spans="1:11" ht="12.75">
      <c r="A22" s="21">
        <v>73</v>
      </c>
      <c r="B22" s="22" t="s">
        <v>55</v>
      </c>
      <c r="C22" s="22">
        <v>16565870.32</v>
      </c>
      <c r="D22" s="22">
        <v>4079443.98</v>
      </c>
      <c r="E22" s="25">
        <f t="shared" si="0"/>
        <v>4.060815738913518</v>
      </c>
      <c r="F22" s="22">
        <v>4357186.29</v>
      </c>
      <c r="G22" s="25">
        <f t="shared" si="1"/>
        <v>0.2630218760519671</v>
      </c>
      <c r="H22" s="22">
        <v>4079443.98</v>
      </c>
      <c r="I22" s="22">
        <v>4079443.98</v>
      </c>
      <c r="J22" s="25">
        <f t="shared" si="2"/>
        <v>0.24625594075035592</v>
      </c>
      <c r="K22" s="25">
        <f t="shared" si="3"/>
        <v>0.9362564986864493</v>
      </c>
    </row>
    <row r="23" spans="1:11" ht="12.75">
      <c r="A23" s="21">
        <v>74</v>
      </c>
      <c r="B23" s="22" t="s">
        <v>56</v>
      </c>
      <c r="C23" s="22">
        <v>506898</v>
      </c>
      <c r="D23" s="22">
        <v>28955.91</v>
      </c>
      <c r="E23" s="25">
        <f t="shared" si="0"/>
        <v>17.505856317414995</v>
      </c>
      <c r="F23" s="22">
        <v>28955.91</v>
      </c>
      <c r="G23" s="25">
        <f t="shared" si="1"/>
        <v>0.05712374087094445</v>
      </c>
      <c r="H23" s="23">
        <v>28955.91</v>
      </c>
      <c r="I23" s="23">
        <v>28955.91</v>
      </c>
      <c r="J23" s="25">
        <f t="shared" si="2"/>
        <v>0.05712374087094445</v>
      </c>
      <c r="K23" s="25">
        <f t="shared" si="3"/>
        <v>1</v>
      </c>
    </row>
    <row r="24" spans="1:11" ht="12.75">
      <c r="A24" s="21">
        <v>75</v>
      </c>
      <c r="B24" s="22" t="s">
        <v>57</v>
      </c>
      <c r="C24" s="22">
        <v>5000</v>
      </c>
      <c r="D24" s="22">
        <v>0</v>
      </c>
      <c r="E24" s="25" t="e">
        <f t="shared" si="0"/>
        <v>#DIV/0!</v>
      </c>
      <c r="F24" s="22">
        <v>0</v>
      </c>
      <c r="G24" s="25">
        <f t="shared" si="1"/>
        <v>0</v>
      </c>
      <c r="H24" s="22">
        <v>0</v>
      </c>
      <c r="I24" s="22">
        <v>0</v>
      </c>
      <c r="J24" s="25">
        <f t="shared" si="2"/>
        <v>0</v>
      </c>
      <c r="K24" s="25" t="e">
        <f t="shared" si="3"/>
        <v>#DIV/0!</v>
      </c>
    </row>
    <row r="25" spans="1:11" s="8" customFormat="1" ht="12.75">
      <c r="A25" s="19">
        <v>8</v>
      </c>
      <c r="B25" s="20" t="s">
        <v>58</v>
      </c>
      <c r="C25" s="25">
        <f>C26+C27+C28</f>
        <v>103294987.14</v>
      </c>
      <c r="D25" s="25">
        <f>D26+D27+D28</f>
        <v>18019916.77</v>
      </c>
      <c r="E25" s="25">
        <f t="shared" si="0"/>
        <v>5.7322677156849045</v>
      </c>
      <c r="F25" s="25">
        <f>F26+F27+F28</f>
        <v>20290676.45</v>
      </c>
      <c r="G25" s="25">
        <f t="shared" si="1"/>
        <v>0.19643428022793788</v>
      </c>
      <c r="H25" s="25">
        <f>H26+H27+H28</f>
        <v>18019916.77</v>
      </c>
      <c r="I25" s="25">
        <f>I26+I27+I28</f>
        <v>18019916.77</v>
      </c>
      <c r="J25" s="25">
        <f t="shared" si="2"/>
        <v>0.17445102873750162</v>
      </c>
      <c r="K25" s="25">
        <f t="shared" si="3"/>
        <v>0.8880885176206139</v>
      </c>
    </row>
    <row r="26" spans="1:11" ht="12.75">
      <c r="A26" s="21">
        <v>81</v>
      </c>
      <c r="B26" s="22" t="s">
        <v>59</v>
      </c>
      <c r="C26" s="22">
        <v>11857223.53</v>
      </c>
      <c r="D26" s="22">
        <v>4810837.3</v>
      </c>
      <c r="E26" s="25">
        <f t="shared" si="0"/>
        <v>2.464690196444598</v>
      </c>
      <c r="F26" s="22">
        <v>7027689.47</v>
      </c>
      <c r="G26" s="25">
        <f t="shared" si="1"/>
        <v>0.5926926697653309</v>
      </c>
      <c r="H26" s="22">
        <v>4810837.3</v>
      </c>
      <c r="I26" s="22">
        <v>4810837.3</v>
      </c>
      <c r="J26" s="25">
        <f t="shared" si="2"/>
        <v>0.40573050578224196</v>
      </c>
      <c r="K26" s="25">
        <f t="shared" si="3"/>
        <v>0.6845546207664182</v>
      </c>
    </row>
    <row r="27" spans="1:11" ht="12.75">
      <c r="A27" s="21">
        <v>82</v>
      </c>
      <c r="B27" s="22" t="s">
        <v>60</v>
      </c>
      <c r="C27" s="22">
        <v>14727093.61</v>
      </c>
      <c r="D27" s="22">
        <v>13209079.47</v>
      </c>
      <c r="E27" s="25">
        <f t="shared" si="0"/>
        <v>1.1149220234042545</v>
      </c>
      <c r="F27" s="22">
        <v>13262986.98</v>
      </c>
      <c r="G27" s="25">
        <f t="shared" si="1"/>
        <v>0.9005841431600706</v>
      </c>
      <c r="H27" s="23">
        <v>13209079.47</v>
      </c>
      <c r="I27" s="23">
        <v>13209079.47</v>
      </c>
      <c r="J27" s="25">
        <f t="shared" si="2"/>
        <v>0.8969237121593879</v>
      </c>
      <c r="K27" s="25">
        <f t="shared" si="3"/>
        <v>0.9959354925039668</v>
      </c>
    </row>
    <row r="28" spans="1:11" s="24" customFormat="1" ht="12.75">
      <c r="A28" s="21">
        <v>85</v>
      </c>
      <c r="B28" s="22" t="s">
        <v>61</v>
      </c>
      <c r="C28" s="22">
        <v>76710670</v>
      </c>
      <c r="D28" s="22">
        <v>0</v>
      </c>
      <c r="E28" s="25" t="e">
        <f t="shared" si="0"/>
        <v>#DIV/0!</v>
      </c>
      <c r="F28" s="22">
        <v>0</v>
      </c>
      <c r="G28" s="25">
        <f t="shared" si="1"/>
        <v>0</v>
      </c>
      <c r="H28" s="22">
        <v>0</v>
      </c>
      <c r="I28" s="22">
        <v>0</v>
      </c>
      <c r="J28" s="25">
        <f t="shared" si="2"/>
        <v>0</v>
      </c>
      <c r="K28" s="25" t="e">
        <f t="shared" si="3"/>
        <v>#DIV/0!</v>
      </c>
    </row>
    <row r="29" spans="1:11" s="8" customFormat="1" ht="12.75">
      <c r="A29" s="19">
        <v>9</v>
      </c>
      <c r="B29" s="20" t="s">
        <v>62</v>
      </c>
      <c r="C29" s="20">
        <v>39531.46</v>
      </c>
      <c r="D29" s="25"/>
      <c r="E29" s="25"/>
      <c r="F29" s="25"/>
      <c r="G29" s="25"/>
      <c r="H29" s="28"/>
      <c r="I29" s="28"/>
      <c r="J29" s="25"/>
      <c r="K29" s="25"/>
    </row>
    <row r="30" spans="1:11" ht="12.75">
      <c r="A30" s="5"/>
      <c r="B30" s="11" t="s">
        <v>42</v>
      </c>
      <c r="C30" s="26">
        <f>C10+C20+C25+C29</f>
        <v>228022647.75000003</v>
      </c>
      <c r="D30" s="26">
        <f>D10+D20+D25+D29</f>
        <v>107639885.60999997</v>
      </c>
      <c r="E30" s="26"/>
      <c r="F30" s="26">
        <f>F10+F20+F25+F29</f>
        <v>111466608.93999998</v>
      </c>
      <c r="G30" s="26"/>
      <c r="H30" s="26">
        <f>H10+H20+H25+H29</f>
        <v>107639885.60999997</v>
      </c>
      <c r="I30" s="26">
        <f>I10+I20+I25+I29</f>
        <v>107639885.60999997</v>
      </c>
      <c r="J30" s="27"/>
      <c r="K30" s="27"/>
    </row>
  </sheetData>
  <sheetProtection sheet="1" objects="1" scenarios="1"/>
  <mergeCells count="9">
    <mergeCell ref="I7:K7"/>
    <mergeCell ref="A8:A9"/>
    <mergeCell ref="B8:B9"/>
    <mergeCell ref="A1:K1"/>
    <mergeCell ref="A5:K5"/>
    <mergeCell ref="A6:K6"/>
    <mergeCell ref="A4:C4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HP12-38</cp:lastModifiedBy>
  <cp:lastPrinted>2011-09-16T07:12:02Z</cp:lastPrinted>
  <dcterms:created xsi:type="dcterms:W3CDTF">2011-09-16T05:58:37Z</dcterms:created>
  <dcterms:modified xsi:type="dcterms:W3CDTF">2018-12-07T11:18:38Z</dcterms:modified>
  <cp:category/>
  <cp:version/>
  <cp:contentType/>
  <cp:contentStatus/>
</cp:coreProperties>
</file>